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<sst xmlns="http://schemas.openxmlformats.org/spreadsheetml/2006/main" count="71" uniqueCount="68">
  <si>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</si>
  <si>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</si>
  <si>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</si>
  <si>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</si>
  <si>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</si>
  <si>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</si>
  <si>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</si>
  <si>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</si>
  <si>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</si>
  <si>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</si>
  <si>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</si>
  <si>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</si>
  <si>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</si>
  <si>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</si>
  <si>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</si>
  <si>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</si>
  <si>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</si>
  <si>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</si>
  <si>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</si>
  <si>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</si>
  <si>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</si>
  <si>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</si>
  <si>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</si>
  <si>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</si>
  <si>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</si>
  <si>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</si>
  <si>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</si>
  <si>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</si>
  <si>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</si>
  <si>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</si>
  <si>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</si>
  <si>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</si>
  <si>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</si>
  <si>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</si>
  <si>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</si>
  <si>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</si>
  <si>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</si>
  <si>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</si>
  <si>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</si>
  <si>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</si>
  <si>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</si>
  <si>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</si>
  <si>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</si>
  <si>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</si>
  <si>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</si>
  <si>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</si>
  <si>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 xml:space="preserve">lekkage door </t>
  </si>
  <si>
    <t>okt.</t>
  </si>
  <si>
    <t>krimp rubberen</t>
  </si>
  <si>
    <t>nov.</t>
  </si>
  <si>
    <t>profielen PV.</t>
  </si>
  <si>
    <t>dec.</t>
  </si>
  <si>
    <t>totaal</t>
  </si>
  <si>
    <t>..</t>
  </si>
  <si>
    <t>RESULTAAT:</t>
  </si>
  <si>
    <t>H – ( A + B )= M3 aardgas eq.   576 – ( 384 + 147 ) = +45 m3 gas eq.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</si>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</sst>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0" xfId="0" applyFont="1" applyAlignment="1">
      <alignment/>
    </xf>
    <xf numFmtId="164" fontId="1" fillId="0" borderId="41" xfId="0" applyFont="1" applyBorder="1" applyAlignment="1">
      <alignment/>
    </xf>
    <xf numFmtId="164" fontId="7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4">
      <selection activeCell="L32" sqref="L32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2014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 t="s">
        <v>25</v>
      </c>
      <c r="J6" s="19"/>
      <c r="K6" s="19"/>
      <c r="L6" s="18" t="s">
        <v>26</v>
      </c>
      <c r="M6" s="18" t="s">
        <v>27</v>
      </c>
      <c r="N6" s="19" t="s">
        <v>28</v>
      </c>
      <c r="O6" s="16" t="s">
        <v>29</v>
      </c>
    </row>
    <row r="7" spans="1:15" ht="14.25">
      <c r="A7" s="20"/>
      <c r="B7" s="21" t="s">
        <v>30</v>
      </c>
      <c r="C7" s="22" t="s">
        <v>31</v>
      </c>
      <c r="D7" s="23" t="s">
        <v>31</v>
      </c>
      <c r="E7" s="23"/>
      <c r="F7" s="23" t="s">
        <v>32</v>
      </c>
      <c r="G7" s="23" t="s">
        <v>32</v>
      </c>
      <c r="H7" s="24" t="s">
        <v>32</v>
      </c>
      <c r="I7" s="24" t="s">
        <v>33</v>
      </c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2.75">
      <c r="A8" s="27" t="s">
        <v>37</v>
      </c>
      <c r="B8" s="28">
        <v>94</v>
      </c>
      <c r="C8" s="29">
        <v>31</v>
      </c>
      <c r="D8" s="30">
        <v>1</v>
      </c>
      <c r="E8" s="30">
        <f aca="true" t="shared" si="0" ref="E8:E14">SUM(B8:D8)</f>
        <v>126</v>
      </c>
      <c r="F8" s="30">
        <v>75</v>
      </c>
      <c r="G8" s="30">
        <v>130</v>
      </c>
      <c r="H8" s="31">
        <f aca="true" t="shared" si="1" ref="H8:H19">SUM(F8-G8)</f>
        <v>-55</v>
      </c>
      <c r="I8" s="32">
        <f aca="true" t="shared" si="2" ref="I8:I19">H8/3</f>
        <v>-18.333333333333332</v>
      </c>
      <c r="J8" s="32">
        <f aca="true" t="shared" si="3" ref="J8:J19">SUM(I8-(B8+C8))</f>
        <v>-143.33333333333334</v>
      </c>
      <c r="K8" s="32">
        <f>SUM(J8)</f>
        <v>-143.33333333333334</v>
      </c>
      <c r="L8" s="33"/>
      <c r="M8" s="31">
        <v>436</v>
      </c>
      <c r="N8" s="34"/>
      <c r="O8" s="35"/>
    </row>
    <row r="9" spans="1:15" ht="12.75">
      <c r="A9" s="36" t="s">
        <v>38</v>
      </c>
      <c r="B9" s="37">
        <v>72</v>
      </c>
      <c r="C9" s="38">
        <v>28</v>
      </c>
      <c r="D9" s="39">
        <v>4</v>
      </c>
      <c r="E9" s="39">
        <f t="shared" si="0"/>
        <v>104</v>
      </c>
      <c r="F9" s="39">
        <v>148</v>
      </c>
      <c r="G9" s="39">
        <v>113</v>
      </c>
      <c r="H9" s="40">
        <f t="shared" si="1"/>
        <v>35</v>
      </c>
      <c r="I9" s="41">
        <f t="shared" si="2"/>
        <v>11.666666666666666</v>
      </c>
      <c r="J9" s="41">
        <f t="shared" si="3"/>
        <v>-88.33333333333333</v>
      </c>
      <c r="K9" s="41">
        <f>SUM(J8:J9)</f>
        <v>-231.66666666666669</v>
      </c>
      <c r="L9" s="42"/>
      <c r="M9" s="40">
        <v>373</v>
      </c>
      <c r="N9" s="43"/>
      <c r="O9" s="44"/>
    </row>
    <row r="10" spans="1:15" ht="12.75">
      <c r="A10" s="36" t="s">
        <v>39</v>
      </c>
      <c r="B10" s="37">
        <v>40</v>
      </c>
      <c r="C10" s="38">
        <v>11</v>
      </c>
      <c r="D10" s="39">
        <v>14</v>
      </c>
      <c r="E10" s="39">
        <f t="shared" si="0"/>
        <v>65</v>
      </c>
      <c r="F10" s="39">
        <v>341</v>
      </c>
      <c r="G10" s="39">
        <v>110</v>
      </c>
      <c r="H10" s="40">
        <f t="shared" si="1"/>
        <v>231</v>
      </c>
      <c r="I10" s="41">
        <f t="shared" si="2"/>
        <v>77</v>
      </c>
      <c r="J10" s="41">
        <f t="shared" si="3"/>
        <v>26</v>
      </c>
      <c r="K10" s="41">
        <f>SUM(J8:J10)</f>
        <v>-205.66666666666669</v>
      </c>
      <c r="L10" s="42"/>
      <c r="M10" s="40">
        <v>301</v>
      </c>
      <c r="N10" s="43"/>
      <c r="O10" s="44"/>
    </row>
    <row r="11" spans="1:15" ht="12.75">
      <c r="A11" s="36" t="s">
        <v>40</v>
      </c>
      <c r="B11" s="37">
        <v>5</v>
      </c>
      <c r="C11" s="38">
        <v>1</v>
      </c>
      <c r="D11" s="39">
        <v>8</v>
      </c>
      <c r="E11" s="39">
        <f t="shared" si="0"/>
        <v>14</v>
      </c>
      <c r="F11" s="39">
        <v>337</v>
      </c>
      <c r="G11" s="39">
        <v>92</v>
      </c>
      <c r="H11" s="40">
        <f t="shared" si="1"/>
        <v>245</v>
      </c>
      <c r="I11" s="41">
        <f t="shared" si="2"/>
        <v>81.66666666666667</v>
      </c>
      <c r="J11" s="41">
        <f t="shared" si="3"/>
        <v>75.66666666666667</v>
      </c>
      <c r="K11" s="41">
        <f>SUM(J8:J11)</f>
        <v>-130</v>
      </c>
      <c r="L11" s="42"/>
      <c r="M11" s="40">
        <v>152</v>
      </c>
      <c r="N11" s="43"/>
      <c r="O11" s="44"/>
    </row>
    <row r="12" spans="1:15" ht="12.75">
      <c r="A12" s="36" t="s">
        <v>41</v>
      </c>
      <c r="B12" s="37">
        <v>5</v>
      </c>
      <c r="C12" s="38">
        <v>3</v>
      </c>
      <c r="D12" s="39">
        <v>14</v>
      </c>
      <c r="E12" s="39">
        <f t="shared" si="0"/>
        <v>22</v>
      </c>
      <c r="F12" s="39">
        <v>375</v>
      </c>
      <c r="G12" s="39">
        <v>94</v>
      </c>
      <c r="H12" s="40">
        <f t="shared" si="1"/>
        <v>281</v>
      </c>
      <c r="I12" s="41">
        <f t="shared" si="2"/>
        <v>93.66666666666667</v>
      </c>
      <c r="J12" s="41">
        <f t="shared" si="3"/>
        <v>85.66666666666667</v>
      </c>
      <c r="K12" s="41">
        <f>SUM(J8:J12)</f>
        <v>-44.33333333333333</v>
      </c>
      <c r="L12" s="42"/>
      <c r="M12" s="40">
        <v>116</v>
      </c>
      <c r="N12" s="43"/>
      <c r="O12" s="44"/>
    </row>
    <row r="13" spans="1:15" ht="12.75">
      <c r="A13" s="36" t="s">
        <v>42</v>
      </c>
      <c r="B13" s="37">
        <v>1</v>
      </c>
      <c r="C13" s="38">
        <v>0</v>
      </c>
      <c r="D13" s="39">
        <v>10</v>
      </c>
      <c r="E13" s="39">
        <f t="shared" si="0"/>
        <v>11</v>
      </c>
      <c r="F13" s="39">
        <v>424</v>
      </c>
      <c r="G13" s="39">
        <v>96</v>
      </c>
      <c r="H13" s="40">
        <f t="shared" si="1"/>
        <v>328</v>
      </c>
      <c r="I13" s="41">
        <f t="shared" si="2"/>
        <v>109.33333333333333</v>
      </c>
      <c r="J13" s="41">
        <f t="shared" si="3"/>
        <v>108.33333333333333</v>
      </c>
      <c r="K13" s="41">
        <f>SUM(J8:J13)</f>
        <v>64</v>
      </c>
      <c r="L13" s="42"/>
      <c r="M13" s="40">
        <v>58</v>
      </c>
      <c r="N13" s="43"/>
      <c r="O13" s="44"/>
    </row>
    <row r="14" spans="1:15" ht="12.75">
      <c r="A14" s="36" t="s">
        <v>43</v>
      </c>
      <c r="B14" s="37">
        <v>3</v>
      </c>
      <c r="C14" s="38">
        <v>0</v>
      </c>
      <c r="D14" s="39">
        <v>7</v>
      </c>
      <c r="E14" s="39">
        <f t="shared" si="0"/>
        <v>10</v>
      </c>
      <c r="F14" s="39">
        <v>383</v>
      </c>
      <c r="G14" s="39">
        <v>102</v>
      </c>
      <c r="H14" s="40">
        <f t="shared" si="1"/>
        <v>281</v>
      </c>
      <c r="I14" s="41">
        <f t="shared" si="2"/>
        <v>93.66666666666667</v>
      </c>
      <c r="J14" s="41">
        <f t="shared" si="3"/>
        <v>90.66666666666667</v>
      </c>
      <c r="K14" s="41">
        <f>SUM(J8:J14)</f>
        <v>154.66666666666669</v>
      </c>
      <c r="L14" s="42"/>
      <c r="M14" s="40">
        <v>11</v>
      </c>
      <c r="N14" s="43"/>
      <c r="O14" s="44"/>
    </row>
    <row r="15" spans="1:15" ht="12.75">
      <c r="A15" s="36" t="s">
        <v>44</v>
      </c>
      <c r="B15" s="37">
        <v>2</v>
      </c>
      <c r="C15" s="38">
        <v>1</v>
      </c>
      <c r="D15" s="39">
        <v>7</v>
      </c>
      <c r="E15" s="39">
        <v>10</v>
      </c>
      <c r="F15" s="39">
        <v>339</v>
      </c>
      <c r="G15" s="39">
        <v>106</v>
      </c>
      <c r="H15" s="40">
        <f t="shared" si="1"/>
        <v>233</v>
      </c>
      <c r="I15" s="41">
        <f t="shared" si="2"/>
        <v>77.66666666666667</v>
      </c>
      <c r="J15" s="41">
        <f t="shared" si="3"/>
        <v>74.66666666666667</v>
      </c>
      <c r="K15" s="41">
        <f>SUM(J8:J15)</f>
        <v>229.33333333333337</v>
      </c>
      <c r="L15" s="42"/>
      <c r="M15" s="40">
        <v>52</v>
      </c>
      <c r="N15" s="43"/>
      <c r="O15" s="44"/>
    </row>
    <row r="16" spans="1:15" ht="12.75">
      <c r="A16" s="36" t="s">
        <v>45</v>
      </c>
      <c r="B16" s="37">
        <v>5</v>
      </c>
      <c r="C16" s="38">
        <v>0</v>
      </c>
      <c r="D16" s="39">
        <v>6</v>
      </c>
      <c r="E16" s="39">
        <f aca="true" t="shared" si="4" ref="E16:E19">SUM(B16:D16)</f>
        <v>11</v>
      </c>
      <c r="F16" s="39">
        <v>293</v>
      </c>
      <c r="G16" s="39">
        <v>102</v>
      </c>
      <c r="H16" s="40">
        <f t="shared" si="1"/>
        <v>191</v>
      </c>
      <c r="I16" s="41">
        <f t="shared" si="2"/>
        <v>63.666666666666664</v>
      </c>
      <c r="J16" s="41">
        <f t="shared" si="3"/>
        <v>58.666666666666664</v>
      </c>
      <c r="K16" s="41">
        <f>SUM(J8:J16)</f>
        <v>288.00000000000006</v>
      </c>
      <c r="L16" s="42"/>
      <c r="M16" s="40">
        <v>41</v>
      </c>
      <c r="N16" s="43"/>
      <c r="O16" s="44" t="s">
        <v>46</v>
      </c>
    </row>
    <row r="17" spans="1:15" ht="12.75">
      <c r="A17" s="36" t="s">
        <v>47</v>
      </c>
      <c r="B17" s="37">
        <v>14</v>
      </c>
      <c r="C17" s="38">
        <v>10</v>
      </c>
      <c r="D17" s="39">
        <v>3</v>
      </c>
      <c r="E17" s="39">
        <f t="shared" si="4"/>
        <v>27</v>
      </c>
      <c r="F17" s="39">
        <v>164</v>
      </c>
      <c r="G17" s="39">
        <v>108</v>
      </c>
      <c r="H17" s="40">
        <f t="shared" si="1"/>
        <v>56</v>
      </c>
      <c r="I17" s="41">
        <f t="shared" si="2"/>
        <v>18.666666666666668</v>
      </c>
      <c r="J17" s="41">
        <f t="shared" si="3"/>
        <v>-5.333333333333332</v>
      </c>
      <c r="K17" s="41">
        <f>SUM(J8:J17)</f>
        <v>282.66666666666674</v>
      </c>
      <c r="L17" s="42"/>
      <c r="M17" s="40">
        <v>145</v>
      </c>
      <c r="N17" s="43"/>
      <c r="O17" s="44" t="s">
        <v>48</v>
      </c>
    </row>
    <row r="18" spans="1:15" ht="14.25">
      <c r="A18" s="36" t="s">
        <v>49</v>
      </c>
      <c r="B18" s="37">
        <v>41</v>
      </c>
      <c r="C18" s="38">
        <v>30</v>
      </c>
      <c r="D18" s="39">
        <v>2</v>
      </c>
      <c r="E18" s="39">
        <f t="shared" si="4"/>
        <v>73</v>
      </c>
      <c r="F18" s="39">
        <v>107</v>
      </c>
      <c r="G18" s="39">
        <v>112</v>
      </c>
      <c r="H18" s="40">
        <f t="shared" si="1"/>
        <v>-5</v>
      </c>
      <c r="I18" s="41">
        <f t="shared" si="2"/>
        <v>-1.6666666666666667</v>
      </c>
      <c r="J18" s="41">
        <f t="shared" si="3"/>
        <v>-72.66666666666667</v>
      </c>
      <c r="K18" s="41">
        <f>SUM(J8:J18)</f>
        <v>210.00000000000006</v>
      </c>
      <c r="L18" s="42"/>
      <c r="M18" s="40">
        <v>340</v>
      </c>
      <c r="N18" s="43"/>
      <c r="O18" s="44" t="s">
        <v>50</v>
      </c>
    </row>
    <row r="19" spans="1:15" ht="14.25">
      <c r="A19" s="45" t="s">
        <v>51</v>
      </c>
      <c r="B19" s="46">
        <v>102</v>
      </c>
      <c r="C19" s="47">
        <v>32</v>
      </c>
      <c r="D19" s="48">
        <v>1</v>
      </c>
      <c r="E19" s="48">
        <f t="shared" si="4"/>
        <v>135</v>
      </c>
      <c r="F19" s="48">
        <v>55</v>
      </c>
      <c r="G19" s="48">
        <v>148</v>
      </c>
      <c r="H19" s="49">
        <f t="shared" si="1"/>
        <v>-93</v>
      </c>
      <c r="I19" s="50">
        <f t="shared" si="2"/>
        <v>-31</v>
      </c>
      <c r="J19" s="50">
        <f t="shared" si="3"/>
        <v>-165</v>
      </c>
      <c r="K19" s="50">
        <f>SUM(J8:J19)</f>
        <v>45.00000000000006</v>
      </c>
      <c r="L19" s="51"/>
      <c r="M19" s="49">
        <v>447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52</v>
      </c>
      <c r="B21" s="16">
        <f>SUM(B8:B20)</f>
        <v>384</v>
      </c>
      <c r="C21" s="17">
        <f>SUM(C8:C19)</f>
        <v>147</v>
      </c>
      <c r="D21" s="18">
        <f>SUM(D8:D19)</f>
        <v>77</v>
      </c>
      <c r="E21" s="18">
        <f>SUM(E8:E19)</f>
        <v>608</v>
      </c>
      <c r="F21" s="18">
        <f>SUM(F8:F19)</f>
        <v>3041</v>
      </c>
      <c r="G21" s="18">
        <f>SUM(G8:G19)</f>
        <v>1313</v>
      </c>
      <c r="H21" s="61">
        <f>SUM(H8:H19)</f>
        <v>1728</v>
      </c>
      <c r="I21" s="61">
        <f>H21/3</f>
        <v>576</v>
      </c>
      <c r="J21" s="62">
        <f>SUM(J8:J19)</f>
        <v>45.00000000000006</v>
      </c>
      <c r="K21" s="62">
        <f>SUM(K19)</f>
        <v>45.00000000000006</v>
      </c>
      <c r="L21" s="63">
        <v>34</v>
      </c>
      <c r="M21" s="61">
        <v>2472</v>
      </c>
      <c r="N21" s="64">
        <v>19.7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53</v>
      </c>
      <c r="M22" s="70"/>
      <c r="N22" s="71"/>
      <c r="O22" s="72"/>
    </row>
    <row r="23" spans="1:15" ht="14.25">
      <c r="A23" s="73"/>
      <c r="B23" s="74" t="s">
        <v>54</v>
      </c>
      <c r="C23" s="74"/>
      <c r="D23" s="75" t="s">
        <v>55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7"/>
      <c r="L25" s="83"/>
      <c r="M25" s="83"/>
    </row>
    <row r="26" spans="1:13" ht="12.75">
      <c r="A26" s="82"/>
      <c r="B26" s="83"/>
      <c r="C26" s="83"/>
      <c r="D26" s="88" t="s">
        <v>56</v>
      </c>
      <c r="E26" s="88"/>
      <c r="F26" s="88"/>
      <c r="G26" s="88"/>
      <c r="H26" s="83"/>
      <c r="I26" s="83"/>
      <c r="J26" s="83"/>
      <c r="K26" s="83"/>
      <c r="L26" s="83"/>
      <c r="M26" s="83"/>
    </row>
    <row r="27" spans="1:13" ht="14.25">
      <c r="A27" s="82"/>
      <c r="B27" s="83"/>
      <c r="C27" s="83"/>
      <c r="D27" s="88" t="s">
        <v>57</v>
      </c>
      <c r="E27" s="88"/>
      <c r="F27" s="88"/>
      <c r="G27" s="88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8" t="s">
        <v>58</v>
      </c>
      <c r="E28" s="88"/>
      <c r="F28" s="88"/>
      <c r="G28" s="88"/>
      <c r="H28" s="83"/>
      <c r="I28" s="83"/>
      <c r="J28" s="83"/>
      <c r="K28" s="83"/>
      <c r="L28" s="83"/>
      <c r="M28" s="89"/>
    </row>
    <row r="29" spans="1:13" ht="14.25">
      <c r="A29" s="82"/>
      <c r="B29" s="83"/>
      <c r="C29" s="83"/>
      <c r="D29" s="88" t="s">
        <v>59</v>
      </c>
      <c r="E29" s="88"/>
      <c r="F29" s="88"/>
      <c r="G29" s="88"/>
      <c r="H29" s="83"/>
      <c r="I29" s="83"/>
      <c r="J29" s="83"/>
      <c r="K29" s="83"/>
      <c r="L29" s="83"/>
      <c r="M29" s="83"/>
    </row>
    <row r="30" spans="1:13" ht="14.25">
      <c r="A30" s="82"/>
      <c r="B30" s="83"/>
      <c r="C30" s="83"/>
      <c r="D30" s="88" t="s">
        <v>60</v>
      </c>
      <c r="E30" s="88"/>
      <c r="F30" s="88"/>
      <c r="G30" s="88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8" t="s">
        <v>61</v>
      </c>
      <c r="E31" s="88"/>
      <c r="F31" s="88"/>
      <c r="G31" s="88"/>
      <c r="H31" s="83"/>
      <c r="I31" s="83"/>
      <c r="J31" s="83"/>
      <c r="K31" s="83"/>
      <c r="L31" s="83"/>
      <c r="M31" s="83"/>
    </row>
    <row r="32" spans="1:13" ht="14.25">
      <c r="A32" s="82"/>
      <c r="B32" s="83"/>
      <c r="C32" s="83"/>
      <c r="D32" s="88" t="s">
        <v>62</v>
      </c>
      <c r="E32" s="88"/>
      <c r="F32" s="88"/>
      <c r="G32" s="88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8" t="s">
        <v>63</v>
      </c>
      <c r="E33" s="88"/>
      <c r="F33" s="88"/>
      <c r="G33" s="88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8" t="s">
        <v>64</v>
      </c>
      <c r="E34" s="88"/>
      <c r="F34" s="88"/>
      <c r="G34" s="88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8" t="s">
        <v>65</v>
      </c>
      <c r="E35" s="88"/>
      <c r="F35" s="88"/>
      <c r="G35" s="88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90" t="s">
        <v>66</v>
      </c>
      <c r="E36" s="91"/>
      <c r="F36" s="91"/>
      <c r="G36" s="92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3" t="s">
        <v>67</v>
      </c>
      <c r="E37" s="4"/>
      <c r="F37" s="4"/>
      <c r="G37" s="94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I6:K6"/>
    <mergeCell ref="I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2015-08-31T12:42:06Z</cp:lastPrinted>
  <dcterms:created xsi:type="dcterms:W3CDTF">2012-01-01T18:44:09Z</dcterms:created>
  <dcterms:modified xsi:type="dcterms:W3CDTF">2015-08-31T12:58:20Z</dcterms:modified>
  <cp:category/>
  <cp:version/>
  <cp:contentType/>
  <cp:contentStatus/>
  <cp:revision>9</cp:revision>
</cp:coreProperties>
</file>