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<sst xmlns="http://schemas.openxmlformats.org/spreadsheetml/2006/main" count="68" uniqueCount="65">
  <si>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</si>
  <si>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</si>
  <si>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</si>
  <si>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</si>
  <si>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</si>
  <si>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</si>
  <si>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</si>
  <si>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</si>
  <si>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</si>
  <si>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</si>
  <si>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</si>
  <si>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</si>
  <si>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</si>
  <si>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</si>
  <si>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</si>
  <si>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</si>
  <si>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</si>
  <si>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</si>
  <si>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</si>
  <si>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</si>
  <si>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</si>
  <si>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</si>
  <si>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</si>
  <si>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</si>
  <si>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</si>
  <si>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</si>
  <si>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</si>
  <si>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</si>
  <si>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</si>
  <si>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</si>
  <si>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</si>
  <si>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</si>
  <si>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</si>
  <si>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</si>
  <si>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</si>
  <si>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</si>
  <si>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</si>
  <si>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</si>
  <si>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</si>
  <si>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</si>
  <si>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</si>
  <si>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</si>
  <si>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</si>
  <si>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</si>
  <si>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</si>
  <si>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</si>
  <si>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</si>
  <si>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</si>
  <si>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</si>
  <si>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</si>
  <si>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..</t>
  </si>
  <si>
    <t>RESULTAAT:</t>
  </si>
  <si>
    <t>H – ( A + B )= M3 aardgas eq.   862 – (472+142) = + 248 m3 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</si>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</sst>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2003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2.75">
      <c r="A8" s="27" t="s">
        <v>37</v>
      </c>
      <c r="B8" s="28">
        <v>93</v>
      </c>
      <c r="C8" s="29">
        <v>46</v>
      </c>
      <c r="D8" s="30">
        <v>3</v>
      </c>
      <c r="E8" s="30">
        <f aca="true" t="shared" si="0" ref="E8:E14">SUM(B8:D8)</f>
        <v>142</v>
      </c>
      <c r="F8" s="30">
        <v>110</v>
      </c>
      <c r="G8" s="30">
        <v>117</v>
      </c>
      <c r="H8" s="31">
        <f aca="true" t="shared" si="1" ref="H8:H19">SUM(F8-G8)</f>
        <v>-7</v>
      </c>
      <c r="I8" s="32">
        <f aca="true" t="shared" si="2" ref="I8:I11">H8/3</f>
        <v>-2.3333333333333335</v>
      </c>
      <c r="J8" s="32">
        <f aca="true" t="shared" si="3" ref="J8:J19">SUM(I8-(B8+C8))</f>
        <v>-141.33333333333334</v>
      </c>
      <c r="K8" s="32">
        <f>SUM(J8)</f>
        <v>-141.33333333333334</v>
      </c>
      <c r="L8" s="33"/>
      <c r="M8" s="31">
        <v>482</v>
      </c>
      <c r="N8" s="34"/>
      <c r="O8" s="35"/>
    </row>
    <row r="9" spans="1:15" ht="12.75">
      <c r="A9" s="36" t="s">
        <v>38</v>
      </c>
      <c r="B9" s="37">
        <v>84</v>
      </c>
      <c r="C9" s="38">
        <v>27</v>
      </c>
      <c r="D9" s="39">
        <v>9</v>
      </c>
      <c r="E9" s="39">
        <f t="shared" si="0"/>
        <v>120</v>
      </c>
      <c r="F9" s="39">
        <v>259</v>
      </c>
      <c r="G9" s="39">
        <v>107</v>
      </c>
      <c r="H9" s="40">
        <f t="shared" si="1"/>
        <v>152</v>
      </c>
      <c r="I9" s="41">
        <f t="shared" si="2"/>
        <v>50.666666666666664</v>
      </c>
      <c r="J9" s="41">
        <f t="shared" si="3"/>
        <v>-60.333333333333336</v>
      </c>
      <c r="K9" s="41">
        <f>SUM(J8:J9)</f>
        <v>-201.66666666666669</v>
      </c>
      <c r="L9" s="42"/>
      <c r="M9" s="40">
        <v>453</v>
      </c>
      <c r="N9" s="43"/>
      <c r="O9" s="44"/>
    </row>
    <row r="10" spans="1:15" ht="12.75">
      <c r="A10" s="36" t="s">
        <v>39</v>
      </c>
      <c r="B10" s="37">
        <v>43</v>
      </c>
      <c r="C10" s="38">
        <v>14</v>
      </c>
      <c r="D10" s="39">
        <v>16</v>
      </c>
      <c r="E10" s="39">
        <f t="shared" si="0"/>
        <v>73</v>
      </c>
      <c r="F10" s="39">
        <v>404</v>
      </c>
      <c r="G10" s="39">
        <v>106</v>
      </c>
      <c r="H10" s="40">
        <f t="shared" si="1"/>
        <v>298</v>
      </c>
      <c r="I10" s="41">
        <f t="shared" si="2"/>
        <v>99.33333333333333</v>
      </c>
      <c r="J10" s="41">
        <f t="shared" si="3"/>
        <v>42.33333333333333</v>
      </c>
      <c r="K10" s="41">
        <f>SUM(J8:J10)</f>
        <v>-159.33333333333337</v>
      </c>
      <c r="L10" s="42"/>
      <c r="M10" s="40">
        <v>331</v>
      </c>
      <c r="N10" s="43"/>
      <c r="O10" s="44"/>
    </row>
    <row r="11" spans="1:15" ht="12.75">
      <c r="A11" s="36" t="s">
        <v>40</v>
      </c>
      <c r="B11" s="37">
        <v>19</v>
      </c>
      <c r="C11" s="38">
        <v>2</v>
      </c>
      <c r="D11" s="39">
        <v>20</v>
      </c>
      <c r="E11" s="39">
        <f t="shared" si="0"/>
        <v>41</v>
      </c>
      <c r="F11" s="39">
        <v>484</v>
      </c>
      <c r="G11" s="39">
        <v>92</v>
      </c>
      <c r="H11" s="40">
        <f t="shared" si="1"/>
        <v>392</v>
      </c>
      <c r="I11" s="41">
        <f t="shared" si="2"/>
        <v>130.66666666666666</v>
      </c>
      <c r="J11" s="41">
        <f t="shared" si="3"/>
        <v>109.66666666666666</v>
      </c>
      <c r="K11" s="41">
        <f>SUM(J8:J11)</f>
        <v>-49.666666666666714</v>
      </c>
      <c r="L11" s="42"/>
      <c r="M11" s="40">
        <v>235</v>
      </c>
      <c r="N11" s="43"/>
      <c r="O11" s="44"/>
    </row>
    <row r="12" spans="1:15" ht="12.75">
      <c r="A12" s="36" t="s">
        <v>41</v>
      </c>
      <c r="B12" s="37">
        <v>13</v>
      </c>
      <c r="C12" s="38">
        <v>1</v>
      </c>
      <c r="D12" s="39">
        <v>14</v>
      </c>
      <c r="E12" s="39">
        <f t="shared" si="0"/>
        <v>28</v>
      </c>
      <c r="F12" s="39">
        <v>441</v>
      </c>
      <c r="G12" s="39">
        <v>95</v>
      </c>
      <c r="H12" s="40">
        <f t="shared" si="1"/>
        <v>346</v>
      </c>
      <c r="I12" s="41">
        <v>115.3</v>
      </c>
      <c r="J12" s="41">
        <f t="shared" si="3"/>
        <v>101.3</v>
      </c>
      <c r="K12" s="41">
        <f>SUM(J8:J12)</f>
        <v>51.63333333333328</v>
      </c>
      <c r="L12" s="42"/>
      <c r="M12" s="40">
        <v>154</v>
      </c>
      <c r="N12" s="43"/>
      <c r="O12" s="44"/>
    </row>
    <row r="13" spans="1:15" ht="12.75">
      <c r="A13" s="36" t="s">
        <v>42</v>
      </c>
      <c r="B13" s="37">
        <v>2</v>
      </c>
      <c r="C13" s="38">
        <v>0</v>
      </c>
      <c r="D13" s="39">
        <v>11</v>
      </c>
      <c r="E13" s="39">
        <f t="shared" si="0"/>
        <v>13</v>
      </c>
      <c r="F13" s="39">
        <v>473</v>
      </c>
      <c r="G13" s="39">
        <v>93</v>
      </c>
      <c r="H13" s="40">
        <f t="shared" si="1"/>
        <v>380</v>
      </c>
      <c r="I13" s="41">
        <f aca="true" t="shared" si="4" ref="I13:I19">H13/3</f>
        <v>126.66666666666667</v>
      </c>
      <c r="J13" s="41">
        <f t="shared" si="3"/>
        <v>124.66666666666667</v>
      </c>
      <c r="K13" s="41">
        <f>SUM(J8:J13)</f>
        <v>176.29999999999995</v>
      </c>
      <c r="L13" s="42"/>
      <c r="M13" s="40">
        <v>29</v>
      </c>
      <c r="N13" s="43"/>
      <c r="O13" s="44"/>
    </row>
    <row r="14" spans="1:15" ht="12.75">
      <c r="A14" s="36" t="s">
        <v>43</v>
      </c>
      <c r="B14" s="37">
        <v>5</v>
      </c>
      <c r="C14" s="38">
        <v>0</v>
      </c>
      <c r="D14" s="39">
        <v>10</v>
      </c>
      <c r="E14" s="39">
        <f t="shared" si="0"/>
        <v>15</v>
      </c>
      <c r="F14" s="39">
        <v>444</v>
      </c>
      <c r="G14" s="39">
        <v>100</v>
      </c>
      <c r="H14" s="40">
        <f t="shared" si="1"/>
        <v>344</v>
      </c>
      <c r="I14" s="41">
        <f t="shared" si="4"/>
        <v>114.66666666666667</v>
      </c>
      <c r="J14" s="41">
        <f t="shared" si="3"/>
        <v>109.66666666666667</v>
      </c>
      <c r="K14" s="41">
        <f>SUM(J8:J14)</f>
        <v>285.96666666666664</v>
      </c>
      <c r="L14" s="42"/>
      <c r="M14" s="40">
        <v>20</v>
      </c>
      <c r="N14" s="43"/>
      <c r="O14" s="44"/>
    </row>
    <row r="15" spans="1:15" ht="12.75">
      <c r="A15" s="36" t="s">
        <v>44</v>
      </c>
      <c r="B15" s="37">
        <v>3</v>
      </c>
      <c r="C15" s="38">
        <v>0</v>
      </c>
      <c r="D15" s="39">
        <v>8</v>
      </c>
      <c r="E15" s="39">
        <v>11</v>
      </c>
      <c r="F15" s="39">
        <v>423</v>
      </c>
      <c r="G15" s="39">
        <v>94</v>
      </c>
      <c r="H15" s="40">
        <f t="shared" si="1"/>
        <v>329</v>
      </c>
      <c r="I15" s="41">
        <f t="shared" si="4"/>
        <v>109.66666666666667</v>
      </c>
      <c r="J15" s="41">
        <f t="shared" si="3"/>
        <v>106.66666666666667</v>
      </c>
      <c r="K15" s="41">
        <f>SUM(J8:J15)</f>
        <v>392.6333333333333</v>
      </c>
      <c r="L15" s="42"/>
      <c r="M15" s="40">
        <v>15</v>
      </c>
      <c r="N15" s="43"/>
      <c r="O15" s="44"/>
    </row>
    <row r="16" spans="1:15" ht="12.75">
      <c r="A16" s="36" t="s">
        <v>45</v>
      </c>
      <c r="B16" s="37">
        <v>5</v>
      </c>
      <c r="C16" s="38">
        <v>0</v>
      </c>
      <c r="D16" s="39">
        <v>15</v>
      </c>
      <c r="E16" s="39">
        <f aca="true" t="shared" si="5" ref="E16:E19">SUM(B16:D16)</f>
        <v>20</v>
      </c>
      <c r="F16" s="39">
        <v>353</v>
      </c>
      <c r="G16" s="39">
        <v>100</v>
      </c>
      <c r="H16" s="40">
        <f t="shared" si="1"/>
        <v>253</v>
      </c>
      <c r="I16" s="41">
        <f t="shared" si="4"/>
        <v>84.33333333333333</v>
      </c>
      <c r="J16" s="41">
        <f t="shared" si="3"/>
        <v>79.33333333333333</v>
      </c>
      <c r="K16" s="41">
        <f>SUM(J8:J16)</f>
        <v>471.96666666666664</v>
      </c>
      <c r="L16" s="42"/>
      <c r="M16" s="40">
        <v>120</v>
      </c>
      <c r="N16" s="43"/>
      <c r="O16" s="44"/>
    </row>
    <row r="17" spans="1:15" ht="12.75">
      <c r="A17" s="36" t="s">
        <v>46</v>
      </c>
      <c r="B17" s="37">
        <v>42</v>
      </c>
      <c r="C17" s="38">
        <v>8</v>
      </c>
      <c r="D17" s="39">
        <v>4</v>
      </c>
      <c r="E17" s="39">
        <f t="shared" si="5"/>
        <v>54</v>
      </c>
      <c r="F17" s="39">
        <v>255</v>
      </c>
      <c r="G17" s="39">
        <v>104</v>
      </c>
      <c r="H17" s="40">
        <f t="shared" si="1"/>
        <v>151</v>
      </c>
      <c r="I17" s="41">
        <f t="shared" si="4"/>
        <v>50.333333333333336</v>
      </c>
      <c r="J17" s="41">
        <f t="shared" si="3"/>
        <v>0.3333333333333357</v>
      </c>
      <c r="K17" s="41">
        <f>SUM(J8:J17)</f>
        <v>472.29999999999995</v>
      </c>
      <c r="L17" s="42"/>
      <c r="M17" s="40">
        <v>327</v>
      </c>
      <c r="N17" s="43"/>
      <c r="O17" s="44"/>
    </row>
    <row r="18" spans="1:15" ht="14.25">
      <c r="A18" s="36" t="s">
        <v>47</v>
      </c>
      <c r="B18" s="37">
        <v>59</v>
      </c>
      <c r="C18" s="38">
        <v>16</v>
      </c>
      <c r="D18" s="39">
        <v>3</v>
      </c>
      <c r="E18" s="39">
        <f t="shared" si="5"/>
        <v>78</v>
      </c>
      <c r="F18" s="39">
        <v>109</v>
      </c>
      <c r="G18" s="39">
        <v>109</v>
      </c>
      <c r="H18" s="40">
        <f t="shared" si="1"/>
        <v>0</v>
      </c>
      <c r="I18" s="41">
        <f t="shared" si="4"/>
        <v>0</v>
      </c>
      <c r="J18" s="41">
        <f t="shared" si="3"/>
        <v>-75</v>
      </c>
      <c r="K18" s="41">
        <f>SUM(J8:J18)</f>
        <v>397.29999999999995</v>
      </c>
      <c r="L18" s="42"/>
      <c r="M18" s="40">
        <v>300</v>
      </c>
      <c r="N18" s="43"/>
      <c r="O18" s="44"/>
    </row>
    <row r="19" spans="1:15" ht="14.25">
      <c r="A19" s="45" t="s">
        <v>48</v>
      </c>
      <c r="B19" s="46">
        <v>104</v>
      </c>
      <c r="C19" s="47">
        <v>28</v>
      </c>
      <c r="D19" s="48">
        <v>2</v>
      </c>
      <c r="E19" s="48">
        <f t="shared" si="5"/>
        <v>134</v>
      </c>
      <c r="F19" s="48">
        <v>109</v>
      </c>
      <c r="G19" s="48">
        <v>160</v>
      </c>
      <c r="H19" s="49">
        <f t="shared" si="1"/>
        <v>-51</v>
      </c>
      <c r="I19" s="50">
        <f t="shared" si="4"/>
        <v>-17</v>
      </c>
      <c r="J19" s="50">
        <f t="shared" si="3"/>
        <v>-149</v>
      </c>
      <c r="K19" s="50">
        <f>SUM(J8:J19)</f>
        <v>248.29999999999995</v>
      </c>
      <c r="L19" s="51"/>
      <c r="M19" s="49">
        <v>434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49</v>
      </c>
      <c r="B21" s="16">
        <f>SUM(B8:B20)</f>
        <v>472</v>
      </c>
      <c r="C21" s="17">
        <f>SUM(C8:C19)</f>
        <v>142</v>
      </c>
      <c r="D21" s="18">
        <f>SUM(D8:D19)</f>
        <v>115</v>
      </c>
      <c r="E21" s="18">
        <f>SUM(E8:E19)</f>
        <v>729</v>
      </c>
      <c r="F21" s="18">
        <f>SUM(F8:F19)</f>
        <v>3864</v>
      </c>
      <c r="G21" s="18">
        <f>SUM(G8:G19)</f>
        <v>1277</v>
      </c>
      <c r="H21" s="61">
        <f>SUM(H8:H19)</f>
        <v>2587</v>
      </c>
      <c r="I21" s="61">
        <f>H21/3</f>
        <v>862.3333333333334</v>
      </c>
      <c r="J21" s="62">
        <f>SUM(J8:J19)</f>
        <v>248.29999999999995</v>
      </c>
      <c r="K21" s="62">
        <f>SUM(K19)</f>
        <v>248.29999999999995</v>
      </c>
      <c r="L21" s="63">
        <v>40.6</v>
      </c>
      <c r="M21" s="61">
        <v>2900</v>
      </c>
      <c r="N21" s="64">
        <v>20.1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50</v>
      </c>
      <c r="M22" s="70"/>
      <c r="N22" s="71"/>
      <c r="O22" s="72"/>
    </row>
    <row r="23" spans="1:15" ht="14.25">
      <c r="A23" s="73"/>
      <c r="B23" s="74" t="s">
        <v>51</v>
      </c>
      <c r="C23" s="74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53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8" t="s">
        <v>54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55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4.25">
      <c r="A29" s="82"/>
      <c r="B29" s="83"/>
      <c r="C29" s="83"/>
      <c r="D29" s="88" t="s">
        <v>56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4.25">
      <c r="A30" s="82"/>
      <c r="B30" s="83"/>
      <c r="C30" s="83"/>
      <c r="D30" s="88" t="s">
        <v>57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4.25">
      <c r="A31" s="82"/>
      <c r="B31" s="83"/>
      <c r="C31" s="83"/>
      <c r="D31" s="88" t="s">
        <v>58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59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60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61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62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63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64</v>
      </c>
      <c r="E37" s="4"/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2015-09-02T20:43:42Z</cp:lastPrinted>
  <dcterms:created xsi:type="dcterms:W3CDTF">2012-01-01T18:44:09Z</dcterms:created>
  <dcterms:modified xsi:type="dcterms:W3CDTF">2015-09-02T21:13:08Z</dcterms:modified>
  <cp:category/>
  <cp:version/>
  <cp:contentType/>
  <cp:contentStatus/>
  <cp:revision>11</cp:revision>
</cp:coreProperties>
</file>